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опущения" sheetId="1" state="visible" r:id="rId1"/>
    <sheet xmlns:r="http://schemas.openxmlformats.org/officeDocument/2006/relationships" name="Расчёт" sheetId="2" state="visible" r:id="rId2"/>
    <sheet xmlns:r="http://schemas.openxmlformats.org/officeDocument/2006/relationships" name="Варианты периода" sheetId="3" state="visible" r:id="rId3"/>
    <sheet xmlns:r="http://schemas.openxmlformats.org/officeDocument/2006/relationships" name="График оплат" sheetId="4" state="visible" r:id="rId4"/>
    <sheet xmlns:r="http://schemas.openxmlformats.org/officeDocument/2006/relationships" name="Источник" sheetId="5" state="visible" r:id="rId5"/>
  </sheets>
  <definedNames>
    <definedName name="_xlnm._FilterDatabase" localSheetId="1" hidden="1">'Расчёт'!$A$4:$I$6</definedName>
    <definedName name="_xlnm._FilterDatabase" localSheetId="4" hidden="1">'Источник'!$A$1:$C$17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E8EDF3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C8CFD8"/>
      </left>
      <right style="thin">
        <color rgb="00C8CFD8"/>
      </right>
      <top style="thin">
        <color rgb="00C8CFD8"/>
      </top>
      <bottom style="thin">
        <color rgb="00C8CFD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0" fillId="3" borderId="1" pivotButton="0" quotePrefix="0" xfId="0"/>
    <xf numFmtId="165" fontId="0" fillId="3" borderId="1" pivotButton="0" quotePrefix="0" xfId="0"/>
    <xf numFmtId="0" fontId="1" fillId="0" borderId="1" pivotButton="0" quotePrefix="0" xfId="0"/>
    <xf numFmtId="0" fontId="1" fillId="2" borderId="1" applyAlignment="1" pivotButton="0" quotePrefix="0" xfId="0">
      <alignment vertical="center" wrapText="1"/>
    </xf>
    <xf numFmtId="3" fontId="0" fillId="0" borderId="1" pivotButton="0" quotePrefix="0" xfId="0"/>
    <xf numFmtId="3" fontId="1" fillId="0" borderId="1" pivotButton="0" quotePrefix="0" xfId="0"/>
    <xf numFmtId="0" fontId="1" fillId="2" borderId="1" applyAlignment="1" pivotButton="0" quotePrefix="0" xfId="0">
      <alignment wrapText="1"/>
    </xf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70" customWidth="1" min="3" max="3"/>
  </cols>
  <sheetData>
    <row r="1">
      <c r="A1" s="1" t="inlineStr">
        <is>
          <t>ВХОДНЫЕ ДАННЫЕ (жёлтые ячейки — редактируются, всё остальное считается формулами)</t>
        </is>
      </c>
    </row>
    <row r="2">
      <c r="A2" t="inlineStr">
        <is>
          <t>Редакция договора № 0209/2026CL: ТОЛЬКО Limited License (Professional исключена по указанию куратора 07.09.2026)</t>
        </is>
      </c>
    </row>
    <row r="4">
      <c r="A4" s="2" t="inlineStr">
        <is>
          <t>Параметр</t>
        </is>
      </c>
      <c r="B4" s="2" t="inlineStr">
        <is>
          <t>Значение</t>
        </is>
      </c>
      <c r="C4" s="2" t="inlineStr">
        <is>
          <t>Источник</t>
        </is>
      </c>
    </row>
    <row r="5">
      <c r="A5" s="3" t="inlineStr">
        <is>
          <t>Цена Limited License, EUR/мес</t>
        </is>
      </c>
      <c r="B5" s="4" t="n">
        <v>28</v>
      </c>
      <c r="C5" s="3" t="inlineStr">
        <is>
          <t>Расчет лицензий.xlsx, лист CLOUD, C4</t>
        </is>
      </c>
    </row>
    <row r="6">
      <c r="A6" s="3" t="inlineStr">
        <is>
          <t>Количество Limited License, шт</t>
        </is>
      </c>
      <c r="B6" s="4" t="n">
        <v>1</v>
      </c>
      <c r="C6" s="3" t="inlineStr">
        <is>
          <t>Расчет лицензий.xlsx, лист CLOUD, D4</t>
        </is>
      </c>
    </row>
    <row r="7">
      <c r="A7" s="3" t="inlineStr">
        <is>
          <t>Курс EUR/сум</t>
        </is>
      </c>
      <c r="B7" s="4" t="n">
        <v>15100</v>
      </c>
      <c r="C7" s="3" t="inlineStr">
        <is>
          <t>Расчет лицензий.xlsx, лист CLOUD, G3 и G4</t>
        </is>
      </c>
    </row>
    <row r="8">
      <c r="A8" s="3" t="inlineStr">
        <is>
          <t>Месяцев в году (база листа CLOUD)</t>
        </is>
      </c>
      <c r="B8" s="4" t="n">
        <v>12</v>
      </c>
      <c r="C8" s="3" t="inlineStr">
        <is>
          <t>Расчет лицензий.xlsx, лист CLOUD, F3 и F4</t>
        </is>
      </c>
    </row>
    <row r="9">
      <c r="A9" s="3" t="inlineStr">
        <is>
          <t>Дата начала периода</t>
        </is>
      </c>
      <c r="B9" s="5" t="n">
        <v>46213</v>
      </c>
      <c r="C9" s="3" t="inlineStr">
        <is>
          <t>Задание куратора: «с 10/07/2026»</t>
        </is>
      </c>
    </row>
    <row r="10">
      <c r="A10" s="3" t="inlineStr">
        <is>
          <t>Дата окончания периода</t>
        </is>
      </c>
      <c r="B10" s="5" t="n">
        <v>46465</v>
      </c>
      <c r="C10" s="3" t="inlineStr">
        <is>
          <t>ДОПУЩЕНИЕ: в задании «19/03/2026» — конец раньше начала, принят 2027 год</t>
        </is>
      </c>
    </row>
    <row r="11">
      <c r="A11" s="3" t="inlineStr">
        <is>
          <t>База дней в году</t>
        </is>
      </c>
      <c r="B11" s="4" t="n">
        <v>365</v>
      </c>
      <c r="C11" s="3" t="inlineStr">
        <is>
          <t>Метод расчёта варианта A</t>
        </is>
      </c>
    </row>
    <row r="13">
      <c r="A13" s="6" t="inlineStr">
        <is>
          <t>Календарных дней в периоде (включительно)</t>
        </is>
      </c>
      <c r="B13" s="3">
        <f>B10-B9+1</f>
        <v/>
      </c>
      <c r="C13" s="3" t="inlineStr">
        <is>
          <t>Формула: дата окончания − дата начала + 1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13" customWidth="1" min="3" max="3"/>
    <col width="11" customWidth="1" min="4" max="4"/>
    <col width="14" customWidth="1" min="5" max="5"/>
    <col width="7" customWidth="1" min="6" max="6"/>
    <col width="10" customWidth="1" min="7" max="7"/>
    <col width="20" customWidth="1" min="8" max="8"/>
    <col width="26" customWidth="1" min="9" max="9"/>
  </cols>
  <sheetData>
    <row r="1">
      <c r="A1" s="1" t="inlineStr">
        <is>
          <t>РАСЧЁТ СТОИМОСТИ ОБЛАЧНОЙ ЛИЦЕНЗИИ SAP BUSINESS ONE — ТОЛЬКО LIMITED</t>
        </is>
      </c>
    </row>
    <row r="2">
      <c r="A2" t="inlineStr">
        <is>
          <t>Договор № 0209/2026CL, период с 10.07.2026 по 19.03.2027 (ЧЕРНОВИК)</t>
        </is>
      </c>
    </row>
    <row r="4">
      <c r="A4" s="7" t="inlineStr">
        <is>
          <t>№</t>
        </is>
      </c>
      <c r="B4" s="7" t="inlineStr">
        <is>
          <t>Тип лицензии</t>
        </is>
      </c>
      <c r="C4" s="7" t="inlineStr">
        <is>
          <t>Цена EUR/мес</t>
        </is>
      </c>
      <c r="D4" s="7" t="inlineStr">
        <is>
          <t>Кол-во, шт</t>
        </is>
      </c>
      <c r="E4" s="7" t="inlineStr">
        <is>
          <t>Сумма EUR/мес</t>
        </is>
      </c>
      <c r="F4" s="7" t="inlineStr">
        <is>
          <t>Мес.</t>
        </is>
      </c>
      <c r="G4" s="7" t="inlineStr">
        <is>
          <t>Курс</t>
        </is>
      </c>
      <c r="H4" s="7" t="inlineStr">
        <is>
          <t>Сумма за 12 мес, сум</t>
        </is>
      </c>
      <c r="I4" s="7" t="inlineStr">
        <is>
          <t>Сумма за период (вариант A), сум</t>
        </is>
      </c>
    </row>
    <row r="5">
      <c r="A5" s="3" t="n">
        <v>1</v>
      </c>
      <c r="B5" s="3" t="inlineStr">
        <is>
          <t>Limited License (CRM/Logistics/Finance)</t>
        </is>
      </c>
      <c r="C5" s="3">
        <f>Допущения!B5</f>
        <v/>
      </c>
      <c r="D5" s="3">
        <f>Допущения!B6</f>
        <v/>
      </c>
      <c r="E5" s="3">
        <f>C5*D5</f>
        <v/>
      </c>
      <c r="F5" s="3">
        <f>Допущения!$B$8</f>
        <v/>
      </c>
      <c r="G5" s="8">
        <f>Допущения!$B$7</f>
        <v/>
      </c>
      <c r="H5" s="8">
        <f>E5*F5*G5</f>
        <v/>
      </c>
      <c r="I5" s="8">
        <f>ROUND(H5*Допущения!$B$13/Допущения!$B$11,0)</f>
        <v/>
      </c>
    </row>
    <row r="6">
      <c r="B6" s="1" t="inlineStr">
        <is>
          <t>ИТОГО</t>
        </is>
      </c>
      <c r="E6" s="9">
        <f>SUM(E5:E5)</f>
        <v/>
      </c>
      <c r="H6" s="9">
        <f>SUM(H5:H5)</f>
        <v/>
      </c>
      <c r="I6" s="9">
        <f>SUM(I5:I5)</f>
        <v/>
      </c>
    </row>
    <row r="8">
      <c r="B8" t="inlineStr">
        <is>
          <t>Контроль методики: Prof 9 966 000 + Limited 5 073 600 = 15 039 600 сум (CLOUD, H5) — совпадает с листом CLOUD.</t>
        </is>
      </c>
    </row>
    <row r="9">
      <c r="B9" t="inlineStr">
        <is>
          <t>Контроль пересчёта: до исключения Professional вариант A давал 6 907 940 + 3 516 769 = 10 424 709 сум — ровно сумма редакции от 05.09.2026.</t>
        </is>
      </c>
    </row>
    <row r="10">
      <c r="B10" t="inlineStr">
        <is>
          <t>Контроль методики (внешний): по договору 0207/2025CL Limited 28 EUR × 12 мес × 15 000 = 5 040 000 сум — совпало с суммой того договора.</t>
        </is>
      </c>
    </row>
  </sheetData>
  <autoFilter ref="A4:I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9" customWidth="1" min="1" max="1"/>
    <col width="56" customWidth="1" min="2" max="2"/>
    <col width="16" customWidth="1" min="3" max="3"/>
    <col width="20" customWidth="1" min="4" max="4"/>
    <col width="30" customWidth="1" min="5" max="5"/>
  </cols>
  <sheetData>
    <row r="1">
      <c r="A1" s="1" t="inlineStr">
        <is>
          <t>ПЕРИОД НЕ РАВЕН ГОДУ — ТРИ СПОСОБА СЧЁТА. Выбор способа за куратором.</t>
        </is>
      </c>
    </row>
    <row r="3">
      <c r="A3" s="10" t="inlineStr">
        <is>
          <t>Вариант</t>
        </is>
      </c>
      <c r="B3" s="10" t="inlineStr">
        <is>
          <t>Способ</t>
        </is>
      </c>
      <c r="C3" s="10" t="inlineStr">
        <is>
          <t>Limited, сум</t>
        </is>
      </c>
      <c r="D3" s="10" t="inlineStr">
        <is>
          <t>ИТОГО за период, сум</t>
        </is>
      </c>
      <c r="E3" s="10" t="inlineStr">
        <is>
          <t>Было в редакции с Professional, сум</t>
        </is>
      </c>
    </row>
    <row r="4">
      <c r="A4" s="3" t="inlineStr">
        <is>
          <t>A</t>
        </is>
      </c>
      <c r="B4" s="3" t="inlineStr">
        <is>
          <t>Пропорционально календарным дням (253 дн. / 365) ← в договоре</t>
        </is>
      </c>
      <c r="C4" s="8">
        <f>Расчёт!I5</f>
        <v/>
      </c>
      <c r="D4" s="8">
        <f>C4</f>
        <v/>
      </c>
      <c r="E4" s="8" t="n">
        <v>10424709</v>
      </c>
    </row>
    <row r="5">
      <c r="A5" s="3" t="inlineStr">
        <is>
          <t>B</t>
        </is>
      </c>
      <c r="B5" s="3" t="inlineStr">
        <is>
          <t>8 полных месяцев (10.07.2026–09.03.2027), остаток 10 дн. не оплачивается</t>
        </is>
      </c>
      <c r="C5" s="8">
        <f>ROUND(Расчёт!C5*Расчёт!D5*8*Допущения!$B$7,0)</f>
        <v/>
      </c>
      <c r="D5" s="8">
        <f>C5</f>
        <v/>
      </c>
      <c r="E5" s="8" t="n">
        <v>10026400</v>
      </c>
    </row>
    <row r="6">
      <c r="A6" s="3" t="inlineStr">
        <is>
          <t>C</t>
        </is>
      </c>
      <c r="B6" s="3" t="inlineStr">
        <is>
          <t>9 месяцев (начатый месяц считается полным)</t>
        </is>
      </c>
      <c r="C6" s="8">
        <f>ROUND(Расчёт!C5*Расчёт!D5*9*Допущения!$B$7,0)</f>
        <v/>
      </c>
      <c r="D6" s="8">
        <f>C6</f>
        <v/>
      </c>
      <c r="E6" s="8" t="n">
        <v>11279700</v>
      </c>
    </row>
    <row r="8">
      <c r="A8" t="inlineStr">
        <is>
          <t>В договор подставлен вариант A. Смена варианта = замена суммы в п. 3.1, Приложении № 1 и Приложении №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16" customWidth="1" min="3" max="3"/>
    <col width="46" customWidth="1" min="4" max="4"/>
  </cols>
  <sheetData>
    <row r="1">
      <c r="A1" s="1" t="inlineStr">
        <is>
          <t>ПРИЛОЖЕНИЕ № 2 — ГРАФИК ОПЛАТ (черновик; схема траншей сохранена из редакции от 05.09.2026)</t>
        </is>
      </c>
    </row>
    <row r="3">
      <c r="A3" s="2" t="inlineStr">
        <is>
          <t>№</t>
        </is>
      </c>
      <c r="B3" s="2" t="inlineStr">
        <is>
          <t>Описание</t>
        </is>
      </c>
      <c r="C3" s="2" t="inlineStr">
        <is>
          <t>Сумма, сум</t>
        </is>
      </c>
      <c r="D3" s="2" t="inlineStr">
        <is>
          <t>Срок</t>
        </is>
      </c>
    </row>
    <row r="4">
      <c r="A4" s="3" t="n">
        <v>1</v>
      </c>
      <c r="B4" s="3" t="inlineStr">
        <is>
          <t>Транш-1</t>
        </is>
      </c>
      <c r="C4" s="8">
        <f>ROUND('Варианты периода'!D4/3,0)</f>
        <v/>
      </c>
      <c r="D4" s="3" t="inlineStr">
        <is>
          <t>В течении 3 дней со дня подписания договора</t>
        </is>
      </c>
    </row>
    <row r="5">
      <c r="A5" s="3" t="n">
        <v>2</v>
      </c>
      <c r="B5" s="3" t="inlineStr">
        <is>
          <t>Транш-2</t>
        </is>
      </c>
      <c r="C5" s="8">
        <f>ROUND('Варианты периода'!D4/3,0)</f>
        <v/>
      </c>
      <c r="D5" s="3" t="inlineStr">
        <is>
          <t>До 10.10.2026г</t>
        </is>
      </c>
    </row>
    <row r="6">
      <c r="A6" s="3" t="n">
        <v>3</v>
      </c>
      <c r="B6" s="3" t="inlineStr">
        <is>
          <t>Транш-3</t>
        </is>
      </c>
      <c r="C6" s="8">
        <f>'Варианты периода'!D4-C4-C5</f>
        <v/>
      </c>
      <c r="D6" s="3" t="inlineStr">
        <is>
          <t>До 10.01.2027г</t>
        </is>
      </c>
    </row>
    <row r="7">
      <c r="B7" s="1" t="inlineStr">
        <is>
          <t>Итого:</t>
        </is>
      </c>
      <c r="C7" s="9">
        <f>SUM(C4:C6)</f>
        <v/>
      </c>
    </row>
    <row r="8">
      <c r="B8" t="inlineStr">
        <is>
          <t>Контроль: итог графика должен совпадать с «Варианты периода», вариант A</t>
        </is>
      </c>
    </row>
    <row r="9">
      <c r="B9" s="1" t="inlineStr">
        <is>
          <t>Сумма договора (вариант A):</t>
        </is>
      </c>
      <c r="C9" s="11">
        <f>'Варианты периода'!D4</f>
        <v/>
      </c>
    </row>
    <row r="10">
      <c r="B10" t="inlineStr">
        <is>
          <t>Округление: транши 1 и 2 = сумма/3 с округлением, транш 3 = остаток (на 1 сум больше). Подтвердить у куратора.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44" customWidth="1" min="2" max="2"/>
    <col width="86" customWidth="1" min="3" max="3"/>
  </cols>
  <sheetData>
    <row r="1">
      <c r="A1" s="2" t="inlineStr">
        <is>
          <t>Показатель</t>
        </is>
      </c>
      <c r="B1" s="2" t="inlineStr">
        <is>
          <t>Значение</t>
        </is>
      </c>
      <c r="C1" s="2" t="inlineStr">
        <is>
          <t>Файл / лист / ячейка</t>
        </is>
      </c>
    </row>
    <row r="2">
      <c r="A2" s="3" t="inlineStr">
        <is>
          <t>Цена Limited License, EUR/мес</t>
        </is>
      </c>
      <c r="B2" s="8" t="n">
        <v>28</v>
      </c>
      <c r="C2" s="3" t="inlineStr">
        <is>
          <t>input/Расчет лицензий.xlsx → лист CLOUD → C4 (через расчёт редакции 05.09.2026)</t>
        </is>
      </c>
    </row>
    <row r="3">
      <c r="A3" s="3" t="inlineStr">
        <is>
          <t>Кол-во Limited License, шт</t>
        </is>
      </c>
      <c r="B3" s="8" t="n">
        <v>1</v>
      </c>
      <c r="C3" s="3" t="inlineStr">
        <is>
          <t>input/Расчет лицензий.xlsx → лист CLOUD → D4</t>
        </is>
      </c>
    </row>
    <row r="4">
      <c r="A4" s="3" t="inlineStr">
        <is>
          <t>Курс EUR/сум</t>
        </is>
      </c>
      <c r="B4" s="8" t="n">
        <v>15100</v>
      </c>
      <c r="C4" s="3" t="inlineStr">
        <is>
          <t>input/Расчет лицензий.xlsx → лист CLOUD → G3, G4</t>
        </is>
      </c>
    </row>
    <row r="5">
      <c r="A5" s="3" t="inlineStr">
        <is>
          <t>Месяцев в году</t>
        </is>
      </c>
      <c r="B5" s="8" t="n">
        <v>12</v>
      </c>
      <c r="C5" s="3" t="inlineStr">
        <is>
          <t>input/Расчет лицензий.xlsx → лист CLOUD → F3, F4</t>
        </is>
      </c>
    </row>
    <row r="6">
      <c r="A6" s="3" t="inlineStr">
        <is>
          <t>Limited за 12 мес, сум</t>
        </is>
      </c>
      <c r="B6" s="8" t="n">
        <v>5073600</v>
      </c>
      <c r="C6" s="3" t="inlineStr">
        <is>
          <t>28 × 1 × 12 × 15 100 (проверено против CLOUD H5: 9 966 000 + 5 073 600 = 15 039 600)</t>
        </is>
      </c>
    </row>
    <row r="7">
      <c r="A7" s="3" t="inlineStr">
        <is>
          <t>Сумма договора, вариант A, сум</t>
        </is>
      </c>
      <c r="B7" s="8" t="n">
        <v>3516769</v>
      </c>
      <c r="C7" s="3" t="inlineStr">
        <is>
          <t>ROUND(5 073 600 × 253 / 365, 0)</t>
        </is>
      </c>
    </row>
    <row r="8">
      <c r="A8" s="3" t="inlineStr">
        <is>
          <t>Номер договора</t>
        </is>
      </c>
      <c r="B8" s="3" t="inlineStr">
        <is>
          <t>0209/2026CL</t>
        </is>
      </c>
      <c r="C8" s="3" t="inlineStr">
        <is>
          <t>Задание куратора (редакция от 05.09.2026 сохраняет номер)</t>
        </is>
      </c>
    </row>
    <row r="9">
      <c r="A9" s="3" t="inlineStr">
        <is>
          <t>Дата начала периода</t>
        </is>
      </c>
      <c r="B9" s="3" t="inlineStr">
        <is>
          <t>10.07.2026</t>
        </is>
      </c>
      <c r="C9" s="3" t="inlineStr">
        <is>
          <t>Задание куратора</t>
        </is>
      </c>
    </row>
    <row r="10">
      <c r="A10" s="3" t="inlineStr">
        <is>
          <t>Дата окончания периода</t>
        </is>
      </c>
      <c r="B10" s="3" t="inlineStr">
        <is>
          <t>19.03.2027</t>
        </is>
      </c>
      <c r="C10" s="3" t="inlineStr">
        <is>
          <t>ДОПУЩЕНИЕ редакции 05.09.2026: в задании было «19/03/2026»</t>
        </is>
      </c>
    </row>
    <row r="11">
      <c r="A11" s="3" t="inlineStr">
        <is>
          <t>Заказчик</t>
        </is>
      </c>
      <c r="B11" s="3" t="inlineStr">
        <is>
          <t>ООО «BIG BAG SALE»</t>
        </is>
      </c>
      <c r="C11" s="3" t="inlineStr">
        <is>
          <t>Эркин шаклдаги ҳужжат_0207_2025CL.pdf, стр. 1–2</t>
        </is>
      </c>
    </row>
    <row r="12">
      <c r="A12" s="3" t="inlineStr">
        <is>
          <t>ИНН (СТИР) заказчика</t>
        </is>
      </c>
      <c r="B12" s="3" t="inlineStr">
        <is>
          <t>309998397</t>
        </is>
      </c>
      <c r="C12" s="3" t="inlineStr">
        <is>
          <t>Эркин шаклдаги ҳужжат_0207_2025CL.pdf, стр. 1 и стр. 7</t>
        </is>
      </c>
    </row>
    <row r="13">
      <c r="A13" s="3" t="inlineStr">
        <is>
          <t>Адрес заказчика</t>
        </is>
      </c>
      <c r="B13" s="3" t="inlineStr">
        <is>
          <t>Baxor MFY, Toshkent shoh ko'chasi, 77-uy</t>
        </is>
      </c>
      <c r="C13" s="3" t="inlineStr">
        <is>
          <t>Эркин шаклдаги ҳужжат_0207_2025CL.pdf, стр. 1</t>
        </is>
      </c>
    </row>
    <row r="14">
      <c r="A14" s="3" t="inlineStr">
        <is>
          <t>Реквизиты исполнителя</t>
        </is>
      </c>
      <c r="B14" s="3" t="inlineStr">
        <is>
          <t>ABC MCHJ, ИНН 304 132 781, МФО 00973</t>
        </is>
      </c>
      <c r="C14" s="3" t="inlineStr">
        <is>
          <t>CLOUD license.docx, таблица подписей (версия 2026 г.)</t>
        </is>
      </c>
    </row>
    <row r="15">
      <c r="A15" s="3" t="inlineStr">
        <is>
          <t>Структура и формулировки договора</t>
        </is>
      </c>
      <c r="B15" s="3" t="inlineStr">
        <is>
          <t>разделы 1–14, Прил. 1–2</t>
        </is>
      </c>
      <c r="C15" s="3" t="inlineStr">
        <is>
          <t>CLOUD license.docx (№ 0607/2026CL) + PDF 0207/2025CL</t>
        </is>
      </c>
    </row>
    <row r="16">
      <c r="A16" s="3" t="inlineStr">
        <is>
          <t>Дата составления договора</t>
        </is>
      </c>
      <c r="B16" s="3" t="inlineStr">
        <is>
          <t>07.09.2026</t>
        </is>
      </c>
      <c r="C16" s="3" t="inlineStr">
        <is>
          <t>Сегодняшняя дата (правило: дата документа — сегодня, не из шаблона)</t>
        </is>
      </c>
    </row>
    <row r="17">
      <c r="A17" s="3" t="inlineStr">
        <is>
          <t>Состав лицензий</t>
        </is>
      </c>
      <c r="B17" s="3" t="inlineStr">
        <is>
          <t>только Limited, 1 шт.</t>
        </is>
      </c>
      <c r="C17" s="3" t="inlineStr">
        <is>
          <t>Указание куратора 07.09.2026: «мне надо только для лимитед лицензия»</t>
        </is>
      </c>
    </row>
    <row r="19">
      <c r="A19" t="inlineStr">
        <is>
          <t>Собрано: 07.09.2026 19:45 (Asia/Tashkent) агентом «Финансист»</t>
        </is>
      </c>
    </row>
    <row r="20">
      <c r="A20" t="inlineStr">
        <is>
          <t>Первоисточник ./input в этом прогоне пуст: числа и формулировки восстановлены из опубликованного черновика https://abc-dogovor-0209-2026cl-260905-22eb.pages.dev (файл raschet-licenzij-0209-2026CL.xlsx, листы «Допущения» и «Источник»).</t>
        </is>
      </c>
    </row>
    <row r="21">
      <c r="A21" t="inlineStr">
        <is>
          <t>SAP Service Layer: подключение есть (компания SALES_DEMO2), но источником для этого договора не является.</t>
        </is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2026-09-07T14:45:56Z</dcterms:created>
  <dcterms:modified xmlns:dcterms="http://purl.org/dc/terms/" xmlns:xsi="http://www.w3.org/2001/XMLSchema-instance" xsi:type="dcterms:W3CDTF">2026-09-07T14:45:56Z</dcterms:modified>
</cp:coreProperties>
</file>